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<sst xmlns="http://schemas.openxmlformats.org/spreadsheetml/2006/main" count="185" uniqueCount="113">
  <si>
    <t>附件2</t>
  </si>
  <si>
    <t>西藏自治区林芝市米林县2022年脱贫县统筹整合资金项目计划明细表</t>
  </si>
  <si>
    <t>序号</t>
  </si>
  <si>
    <t>县（区)、乡（镇）名称</t>
  </si>
  <si>
    <t>项目名称</t>
  </si>
  <si>
    <t>建设地点（所在乡、村名）</t>
  </si>
  <si>
    <t>项目建设内容</t>
  </si>
  <si>
    <t>项目主管部门</t>
  </si>
  <si>
    <t>项目责任人</t>
  </si>
  <si>
    <t>项目期限（月）</t>
  </si>
  <si>
    <t>预计竣
工时间</t>
  </si>
  <si>
    <t>财政资金来源及金额</t>
  </si>
  <si>
    <t>投资计划（万元）</t>
  </si>
  <si>
    <t>项目效益</t>
  </si>
  <si>
    <t>备注</t>
  </si>
  <si>
    <t>BJ搬迁/易地搬迁后扶/以工代赈</t>
  </si>
  <si>
    <t>资金来源名称</t>
  </si>
  <si>
    <t>金额（万元）</t>
  </si>
  <si>
    <t>总投资</t>
  </si>
  <si>
    <t>中央财政资金</t>
  </si>
  <si>
    <t>自治区财政
资金</t>
  </si>
  <si>
    <t>地（市）级资金</t>
  </si>
  <si>
    <t>县本级资金</t>
  </si>
  <si>
    <t>援藏  资金</t>
  </si>
  <si>
    <t>银行
贷款</t>
  </si>
  <si>
    <t>项目单位自筹（含贷款）</t>
  </si>
  <si>
    <t>其他资金</t>
  </si>
  <si>
    <t>项目预计年均实现收益
（万元）</t>
  </si>
  <si>
    <t>项目受益群众户(户)</t>
  </si>
  <si>
    <t>项目受益群众人数(人)</t>
  </si>
  <si>
    <t>其中</t>
  </si>
  <si>
    <t>受益脱贫户数</t>
  </si>
  <si>
    <t>受益脱贫人数</t>
  </si>
  <si>
    <t>米林县</t>
  </si>
  <si>
    <t>（一）生产发展类（含产业基础设施配套类）</t>
  </si>
  <si>
    <t>米林县DBBQ安置点犏奶牛养殖项目</t>
  </si>
  <si>
    <t>木如1号、木如2号等</t>
  </si>
  <si>
    <t>购买犏奶牛2989头，平均每头约8000元（含运输费）及饲草料购买等。</t>
  </si>
  <si>
    <t>米林县乡村振兴局</t>
  </si>
  <si>
    <t>龙恋</t>
  </si>
  <si>
    <t>中央财政衔接资金（含少数民族发展资金870.335万元）、自治区财政衔接资金</t>
  </si>
  <si>
    <t>易地搬迁、少数民族</t>
  </si>
  <si>
    <t>米林县原有苹果种植基地提升改造项目</t>
  </si>
  <si>
    <t>全县</t>
  </si>
  <si>
    <t>对全县原有约1200亩老苹果园进行提升改造，新建水肥一体化设施，对果树进行品种改良。</t>
  </si>
  <si>
    <t>中央财政衔接资金（含少数民族发展资金870.335万元）、自治区财政衔接资金（含少数民族发展资金625.37万元）</t>
  </si>
  <si>
    <t>少数民族</t>
  </si>
  <si>
    <t>米林县扎绕乡彩门村旅游产业配套项目</t>
  </si>
  <si>
    <t>扎绕乡彩门村</t>
  </si>
  <si>
    <t>一是新建精品民宿约2800㎡及附属配套设施等；二是特色餐饮，响箭场、停车场约1500㎡及相关内容。</t>
  </si>
  <si>
    <t>中央财政衔接资金、自治区财政衔接资金（含少数民族发展资金625.37万元）</t>
  </si>
  <si>
    <t>米林县优质木耳种植项目</t>
  </si>
  <si>
    <t>新建及改造温室、安装喷灌设备及木耳晾晒设备等，按照每亩发放菌包约1万至2万袋。</t>
  </si>
  <si>
    <t>中央财政衔接资金、县财政衔接资金</t>
  </si>
  <si>
    <t>米林县桑巴村佛掌沙丘景点提升改造项目</t>
  </si>
  <si>
    <t>丹娘乡桑巴村</t>
  </si>
  <si>
    <t>新建游客接待与服务中心，建设秋千、索道、栈道、彩虹桥、滑道等体验项目，并配套建设给排水、道路等附属设施。</t>
  </si>
  <si>
    <t>米林县格嘎村配套产业项目（休闲康养中心）</t>
  </si>
  <si>
    <t>派镇格嘎村</t>
  </si>
  <si>
    <t>新建民宿3326.4平方米、配套及辅助用房面积约482.89平方米，污水净化设备房231.25平方米，道路硬化8750.3平方米、框格梁护坡及附属配套设施。</t>
  </si>
  <si>
    <t>中央财政衔接资金（含少数民族发展资金148万元）</t>
  </si>
  <si>
    <t>米林县朗贡DBBQ安置点温室建设一期项目</t>
  </si>
  <si>
    <t>里龙乡朗贡村</t>
  </si>
  <si>
    <t>为353户DBBQ群众建设温室大棚105栋17578.5㎡及配套附属设施，解决吃菜难的问题</t>
  </si>
  <si>
    <t>米林县邦仲沟DBBQ川贝母种植一期项目</t>
  </si>
  <si>
    <t>邦仲沟DBBQ安置点</t>
  </si>
  <si>
    <t>新建9栋连栋温室大棚65000㎡，综合库房964㎡及配套用房478.34㎡、种子购置等附属配套设施。</t>
  </si>
  <si>
    <t>中央财政衔接资金</t>
  </si>
  <si>
    <t>易地搬迁</t>
  </si>
  <si>
    <t>米林县灵芝菌种植补贴项目</t>
  </si>
  <si>
    <t>米林镇扎西新村</t>
  </si>
  <si>
    <t>补贴购买并种植灵芝菌袋11万袋，购买遮阳网。</t>
  </si>
  <si>
    <t>米林县农业农村局</t>
  </si>
  <si>
    <t>王浩</t>
  </si>
  <si>
    <t>市统筹整合资金</t>
  </si>
  <si>
    <t>米林县巴嘎村牛棚建设项目</t>
  </si>
  <si>
    <t>羌纳乡巴嘎村</t>
  </si>
  <si>
    <t>新建猪圈440㎡、牛棚1760㎡及附属设施。</t>
  </si>
  <si>
    <t>2022.10</t>
  </si>
  <si>
    <t>2022年牦牛经济杂交利用项目</t>
  </si>
  <si>
    <t>完成275头牦牛经济杂交配种任务，配种受胎率达到70%、产犊率达到80%以上、产犊成活率达到94%以上，购置配种冻精及耗材、次年验收、兑现相关补贴资金等。</t>
  </si>
  <si>
    <t>（二）巩固提升类（人居环境整治类）</t>
  </si>
  <si>
    <t>米林县丹娘乡白拉村基础设施建设项目</t>
  </si>
  <si>
    <t>丹娘乡白拉村</t>
  </si>
  <si>
    <t>一是村内道路建设1410米、排水边沟1140米；二是新建排污管道2165米配套检查井以及三级沉淀加人工湿地；三是新建取水口；四是庭院整治、村容村貌提升等工程。（部分已有地下管网）</t>
  </si>
  <si>
    <t>中央财政衔接资金、自治区财政衔接资金</t>
  </si>
  <si>
    <t>(三)小型公益性基础设施类</t>
  </si>
  <si>
    <t>米林县2022年市级统筹整合资金（产业发展资金）项目</t>
  </si>
  <si>
    <t>扎绕乡多卡村、萨玉村、派镇格嘎村、羌纳乡西嘎村、米林镇米林村、南伊乡南伊村</t>
  </si>
  <si>
    <t>新建DN110管道总长度为693m,污水管更换长度为30m，100m³蓄水池1座，沉砂池1座，消能池2座。新建混凝土硬化总计3087.05㎡，路缘石588.20m,截水沟269.05m,占地342.48㎡雨水棚，庭院整治围墙长度1220m，新建铁栅栏1550.13m。客土改良175亩。</t>
  </si>
  <si>
    <t>市财政衔接资金</t>
  </si>
  <si>
    <t>(四)整村推进类</t>
  </si>
  <si>
    <t>米林县扎绕乡甲玛村整村推进建设项目</t>
  </si>
  <si>
    <t>扎绕乡甲玛村</t>
  </si>
  <si>
    <t>一是道路建设4704m；二是新建排水沟4591米；三是护坡123米；四是庭院整治、村容村貌提升等工程。（已有地下管网）</t>
  </si>
  <si>
    <t>米林县扎绕乡萨玉村整村推进建设项目</t>
  </si>
  <si>
    <t>扎绕乡萨玉村</t>
  </si>
  <si>
    <t>一是道路建设2060m；二是新建排污管道2957米配套检查井以及三级沉淀加人工湿地；三是新建给水管3760米、蓄水池200m³；四是庭院整治、村容村貌提升等工程。（部分已有地下管网）</t>
  </si>
  <si>
    <t>中央财政衔接资金、自治区财政衔接资金、县财政衔接资金</t>
  </si>
  <si>
    <t>(六)扶贫贷款贴息类</t>
  </si>
  <si>
    <t>2021年扶贫贷款贴息</t>
  </si>
  <si>
    <t>2021年扶贫贷款贴息资金</t>
  </si>
  <si>
    <t>(五)生态保护和建设类</t>
  </si>
  <si>
    <t>米林县2022年生态岗位补助项目</t>
  </si>
  <si>
    <t>为米林县1700名生态岗位人员发放岗位补助。</t>
  </si>
  <si>
    <t>米林县林业和草原局</t>
  </si>
  <si>
    <t>永珠次仁</t>
  </si>
  <si>
    <t>林业改革发展资金105.06万元、农业资源及生态环境保护补助资金216.44万元。</t>
  </si>
  <si>
    <t>(六)其他类</t>
  </si>
  <si>
    <t>农牧民技能培训</t>
  </si>
  <si>
    <t>全年计划开展果树种植、养殖等培训。</t>
  </si>
  <si>
    <t>米林县农村生活垃圾清运项目</t>
  </si>
  <si>
    <t>8个乡（镇）垃圾清运补贴，清运设备维修养护、配套设施建设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</si>
</sst>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 "/>
    <numFmt numFmtId="179" formatCode="0.0_);[Red]\(0.0\)"/>
    <numFmt numFmtId="180" formatCode="0_);[Red]\(0\)"/>
  </numFmts>
  <fonts count="3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b/>
      <sz val="14"/>
      <color indexed="10"/>
      <name val="宋体"/>
      <charset val="134"/>
    </font>
    <font>
      <b/>
      <sz val="12"/>
      <color indexed="1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indexed="8"/>
      <name val="仿宋_GB2312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5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Protection="0"/>
    <xf numFmtId="0" fontId="11" fillId="4" borderId="0" applyNumberFormat="0" applyBorder="0" applyAlignment="0" applyProtection="0">
      <alignment vertical="center"/>
    </xf>
    <xf numFmtId="0" fontId="12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13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5" fillId="14" borderId="14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8" fillId="0" borderId="0"/>
  </cellStyleXfs>
  <cellXfs count="5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7" xfId="0" applyNumberFormat="1" applyFont="1" applyFill="1" applyBorder="1" applyAlignment="1">
      <alignment horizontal="center" vertical="center" wrapText="1"/>
    </xf>
    <xf numFmtId="0" fontId="6" fillId="3" borderId="7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57" fontId="7" fillId="0" borderId="7" xfId="0" applyNumberFormat="1" applyFont="1" applyFill="1" applyBorder="1" applyAlignment="1">
      <alignment horizontal="center" vertical="center" wrapText="1"/>
    </xf>
    <xf numFmtId="0" fontId="8" fillId="0" borderId="7" xfId="2" applyNumberFormat="1" applyFont="1" applyFill="1" applyBorder="1" applyAlignment="1">
      <alignment horizontal="center" vertical="center" wrapText="1"/>
    </xf>
    <xf numFmtId="176" fontId="8" fillId="0" borderId="7" xfId="5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176" fontId="6" fillId="3" borderId="7" xfId="0" applyNumberFormat="1" applyFont="1" applyFill="1" applyBorder="1" applyAlignment="1">
      <alignment horizontal="center" vertical="center" wrapText="1"/>
    </xf>
    <xf numFmtId="176" fontId="7" fillId="0" borderId="7" xfId="0" applyNumberFormat="1" applyFont="1" applyFill="1" applyBorder="1" applyAlignment="1">
      <alignment horizontal="center" vertical="center" wrapText="1"/>
    </xf>
    <xf numFmtId="177" fontId="7" fillId="0" borderId="7" xfId="0" applyNumberFormat="1" applyFont="1" applyFill="1" applyBorder="1" applyAlignment="1">
      <alignment horizontal="center" vertical="center" wrapText="1"/>
    </xf>
    <xf numFmtId="0" fontId="10" fillId="0" borderId="7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Alignment="1">
      <alignment horizontal="center" vertical="center" wrapText="1"/>
    </xf>
    <xf numFmtId="178" fontId="4" fillId="0" borderId="4" xfId="0" applyNumberFormat="1" applyFont="1" applyFill="1" applyBorder="1" applyAlignment="1">
      <alignment horizontal="center" vertical="center" wrapText="1"/>
    </xf>
    <xf numFmtId="178" fontId="4" fillId="0" borderId="5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9" fontId="4" fillId="0" borderId="3" xfId="0" applyNumberFormat="1" applyFont="1" applyFill="1" applyBorder="1" applyAlignment="1">
      <alignment horizontal="center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178" fontId="4" fillId="0" borderId="7" xfId="0" applyNumberFormat="1" applyFont="1" applyFill="1" applyBorder="1" applyAlignment="1">
      <alignment horizontal="center" vertical="center" wrapText="1"/>
    </xf>
    <xf numFmtId="0" fontId="6" fillId="2" borderId="7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vertical="center" wrapText="1"/>
    </xf>
    <xf numFmtId="180" fontId="7" fillId="0" borderId="7" xfId="0" applyNumberFormat="1" applyFont="1" applyFill="1" applyBorder="1" applyAlignment="1">
      <alignment horizontal="center" vertical="center" wrapText="1"/>
    </xf>
    <xf numFmtId="180" fontId="7" fillId="0" borderId="8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vertical="center" wrapText="1"/>
    </xf>
    <xf numFmtId="180" fontId="8" fillId="0" borderId="8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vertical="center" wrapText="1"/>
    </xf>
    <xf numFmtId="0" fontId="0" fillId="0" borderId="0" xfId="0" applyNumberFormat="1" applyFont="1" applyFill="1" applyAlignment="1">
      <alignment vertical="center" wrapText="1"/>
    </xf>
    <xf numFmtId="178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vertical="center" wrapText="1"/>
    </xf>
    <xf numFmtId="0" fontId="6" fillId="2" borderId="7" xfId="0" applyNumberFormat="1" applyFont="1" applyFill="1" applyBorder="1" applyAlignment="1">
      <alignment vertical="center" wrapText="1"/>
    </xf>
    <xf numFmtId="0" fontId="6" fillId="3" borderId="7" xfId="0" applyNumberFormat="1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33"/>
  <sheetViews>
    <sheetView tabSelected="1" zoomScale="40" zoomScaleNormal="40" workbookViewId="0">
      <selection activeCell="A2" sqref="A2:Z2"/>
    </sheetView>
  </sheetViews>
  <sheetFormatPr defaultColWidth="8.89166666666667" defaultRowHeight="13.5"/>
  <cols>
    <col min="1" max="1" width="4.65" customWidth="1"/>
    <col min="2" max="2" width="11.1" customWidth="1"/>
    <col min="3" max="3" width="16.7666666666667" customWidth="1"/>
    <col min="4" max="4" width="13.7333333333333" customWidth="1"/>
    <col min="5" max="5" width="88.075" customWidth="1"/>
    <col min="6" max="6" width="12.725" customWidth="1"/>
    <col min="7" max="7" width="10.6333333333333" customWidth="1"/>
    <col min="8" max="8" width="15.775" customWidth="1"/>
    <col min="9" max="9" width="14.8916666666667" customWidth="1"/>
    <col min="10" max="10" width="35.025" customWidth="1"/>
    <col min="11" max="11" width="15.3416666666667" customWidth="1"/>
    <col min="12" max="12" width="15.5583333333333" customWidth="1"/>
    <col min="13" max="13" width="15.55" customWidth="1"/>
    <col min="14" max="14" width="15.5583333333333"/>
    <col min="15" max="15" width="13.8916666666667"/>
    <col min="16" max="16" width="13.5333333333333" customWidth="1"/>
    <col min="17" max="18" width="9" customWidth="1"/>
    <col min="19" max="19" width="10.6333333333333" customWidth="1"/>
    <col min="20" max="20" width="8.63333333333333" customWidth="1"/>
    <col min="21" max="23" width="12.6333333333333" customWidth="1"/>
    <col min="24" max="24" width="10.6333333333333" customWidth="1"/>
    <col min="25" max="25" width="12.6333333333333" customWidth="1"/>
    <col min="26" max="26" width="16.6333333333333" customWidth="1"/>
    <col min="27" max="27" width="9.49166666666667" customWidth="1"/>
  </cols>
  <sheetData>
    <row r="1" ht="25.5" spans="1:27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ht="31.5" spans="1:2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47"/>
    </row>
    <row r="3" ht="14.25" spans="1:27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33"/>
      <c r="V3" s="33"/>
      <c r="W3" s="5"/>
      <c r="X3" s="5"/>
      <c r="Y3" s="5"/>
      <c r="Z3" s="5"/>
      <c r="AA3" s="48"/>
    </row>
    <row r="4" ht="57" spans="1:27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25" t="s">
        <v>11</v>
      </c>
      <c r="K4" s="26"/>
      <c r="L4" s="25" t="s">
        <v>12</v>
      </c>
      <c r="M4" s="27"/>
      <c r="N4" s="27"/>
      <c r="O4" s="27"/>
      <c r="P4" s="27"/>
      <c r="Q4" s="27"/>
      <c r="R4" s="27"/>
      <c r="S4" s="27"/>
      <c r="T4" s="27"/>
      <c r="U4" s="34" t="s">
        <v>13</v>
      </c>
      <c r="V4" s="35"/>
      <c r="W4" s="35"/>
      <c r="X4" s="35"/>
      <c r="Y4" s="49"/>
      <c r="Z4" s="6" t="s">
        <v>14</v>
      </c>
      <c r="AA4" s="50" t="s">
        <v>15</v>
      </c>
    </row>
    <row r="5" ht="42.75" spans="1:27">
      <c r="A5" s="7"/>
      <c r="B5" s="7"/>
      <c r="C5" s="7"/>
      <c r="D5" s="7"/>
      <c r="E5" s="7"/>
      <c r="F5" s="7"/>
      <c r="G5" s="7"/>
      <c r="H5" s="7"/>
      <c r="I5" s="7"/>
      <c r="J5" s="6" t="s">
        <v>16</v>
      </c>
      <c r="K5" s="6" t="s">
        <v>17</v>
      </c>
      <c r="L5" s="6" t="s">
        <v>18</v>
      </c>
      <c r="M5" s="6" t="s">
        <v>19</v>
      </c>
      <c r="N5" s="6" t="s">
        <v>20</v>
      </c>
      <c r="O5" s="6" t="s">
        <v>21</v>
      </c>
      <c r="P5" s="6" t="s">
        <v>22</v>
      </c>
      <c r="Q5" s="6" t="s">
        <v>23</v>
      </c>
      <c r="R5" s="6" t="s">
        <v>24</v>
      </c>
      <c r="S5" s="36" t="s">
        <v>25</v>
      </c>
      <c r="T5" s="36" t="s">
        <v>26</v>
      </c>
      <c r="U5" s="37" t="s">
        <v>27</v>
      </c>
      <c r="V5" s="37" t="s">
        <v>28</v>
      </c>
      <c r="W5" s="37" t="s">
        <v>29</v>
      </c>
      <c r="X5" s="34" t="s">
        <v>30</v>
      </c>
      <c r="Y5" s="49"/>
      <c r="Z5" s="7"/>
      <c r="AA5" s="50"/>
    </row>
    <row r="6" ht="28.5" spans="1:27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38"/>
      <c r="T6" s="38"/>
      <c r="U6" s="39"/>
      <c r="V6" s="39"/>
      <c r="W6" s="39"/>
      <c r="X6" s="40" t="s">
        <v>31</v>
      </c>
      <c r="Y6" s="40" t="s">
        <v>32</v>
      </c>
      <c r="Z6" s="8"/>
      <c r="AA6" s="50"/>
    </row>
    <row r="7" ht="45" customHeight="1" spans="1:27">
      <c r="A7" s="9" t="s">
        <v>33</v>
      </c>
      <c r="B7" s="10"/>
      <c r="C7" s="10"/>
      <c r="D7" s="11"/>
      <c r="E7" s="12">
        <f>SUM(E8,E20,E22,E24,E27,E29,E31)</f>
        <v>19</v>
      </c>
      <c r="F7" s="12"/>
      <c r="G7" s="12"/>
      <c r="H7" s="12"/>
      <c r="I7" s="12"/>
      <c r="J7" s="12"/>
      <c r="K7" s="12">
        <f t="shared" ref="K7:T7" si="0">SUM(K8,K20,K22,K24,K27,K29,K31)</f>
        <v>24531.91</v>
      </c>
      <c r="L7" s="12">
        <f t="shared" si="0"/>
        <v>24531.91</v>
      </c>
      <c r="M7" s="12">
        <f t="shared" si="0"/>
        <v>18334.17</v>
      </c>
      <c r="N7" s="12">
        <f t="shared" si="0"/>
        <v>3791.74</v>
      </c>
      <c r="O7" s="12">
        <f t="shared" si="0"/>
        <v>1026</v>
      </c>
      <c r="P7" s="12">
        <f t="shared" si="0"/>
        <v>1380</v>
      </c>
      <c r="Q7" s="12">
        <f t="shared" si="0"/>
        <v>0</v>
      </c>
      <c r="R7" s="12">
        <f t="shared" si="0"/>
        <v>0</v>
      </c>
      <c r="S7" s="12">
        <f t="shared" si="0"/>
        <v>0</v>
      </c>
      <c r="T7" s="12">
        <f t="shared" si="0"/>
        <v>0</v>
      </c>
      <c r="U7" s="41">
        <f t="shared" ref="U7:Y7" si="1">SUM(U8,U20,U24,U27,U29,U31)</f>
        <v>477.5</v>
      </c>
      <c r="V7" s="41">
        <f t="shared" si="1"/>
        <v>1851</v>
      </c>
      <c r="W7" s="41">
        <f t="shared" si="1"/>
        <v>9534</v>
      </c>
      <c r="X7" s="41">
        <f t="shared" si="1"/>
        <v>804</v>
      </c>
      <c r="Y7" s="41">
        <f t="shared" si="1"/>
        <v>2916</v>
      </c>
      <c r="Z7" s="41"/>
      <c r="AA7" s="51"/>
    </row>
    <row r="8" ht="45" customHeight="1" spans="1:27">
      <c r="A8" s="13" t="s">
        <v>34</v>
      </c>
      <c r="B8" s="14"/>
      <c r="C8" s="14"/>
      <c r="D8" s="15"/>
      <c r="E8" s="16">
        <v>11</v>
      </c>
      <c r="F8" s="17"/>
      <c r="G8" s="17"/>
      <c r="H8" s="17"/>
      <c r="I8" s="17"/>
      <c r="J8" s="17"/>
      <c r="K8" s="28">
        <f t="shared" ref="K8:T8" si="2">SUM(K9:K19)</f>
        <v>16594.00358</v>
      </c>
      <c r="L8" s="28">
        <f t="shared" si="2"/>
        <v>16594.00358</v>
      </c>
      <c r="M8" s="28">
        <f t="shared" si="2"/>
        <v>12778</v>
      </c>
      <c r="N8" s="28">
        <f t="shared" si="2"/>
        <v>2424</v>
      </c>
      <c r="O8" s="28">
        <f t="shared" si="2"/>
        <v>419</v>
      </c>
      <c r="P8" s="28">
        <f t="shared" si="2"/>
        <v>973.00358</v>
      </c>
      <c r="Q8" s="28">
        <f t="shared" si="2"/>
        <v>0</v>
      </c>
      <c r="R8" s="28">
        <f t="shared" si="2"/>
        <v>0</v>
      </c>
      <c r="S8" s="28">
        <f t="shared" si="2"/>
        <v>0</v>
      </c>
      <c r="T8" s="28">
        <f t="shared" si="2"/>
        <v>0</v>
      </c>
      <c r="U8" s="28">
        <f t="shared" ref="U8:Y8" si="3">SUM(U9:U16)</f>
        <v>139</v>
      </c>
      <c r="V8" s="28">
        <f t="shared" si="3"/>
        <v>1628</v>
      </c>
      <c r="W8" s="28">
        <f t="shared" si="3"/>
        <v>6787</v>
      </c>
      <c r="X8" s="28">
        <f t="shared" si="3"/>
        <v>166</v>
      </c>
      <c r="Y8" s="28">
        <f t="shared" si="3"/>
        <v>620</v>
      </c>
      <c r="Z8" s="17"/>
      <c r="AA8" s="52"/>
    </row>
    <row r="9" ht="84" customHeight="1" spans="1:27">
      <c r="A9" s="18">
        <v>1</v>
      </c>
      <c r="B9" s="18" t="s">
        <v>33</v>
      </c>
      <c r="C9" s="18" t="s">
        <v>35</v>
      </c>
      <c r="D9" s="18" t="s">
        <v>36</v>
      </c>
      <c r="E9" s="18" t="s">
        <v>37</v>
      </c>
      <c r="F9" s="18" t="s">
        <v>38</v>
      </c>
      <c r="G9" s="18" t="s">
        <v>39</v>
      </c>
      <c r="H9" s="19">
        <v>44660</v>
      </c>
      <c r="I9" s="19">
        <v>44904</v>
      </c>
      <c r="J9" s="18" t="s">
        <v>40</v>
      </c>
      <c r="K9" s="29">
        <v>2823.00358</v>
      </c>
      <c r="L9" s="29">
        <v>2823.00358</v>
      </c>
      <c r="M9" s="29">
        <v>1850</v>
      </c>
      <c r="N9" s="29">
        <v>750</v>
      </c>
      <c r="O9" s="29"/>
      <c r="P9" s="29">
        <v>223.00358</v>
      </c>
      <c r="Q9" s="18"/>
      <c r="R9" s="18"/>
      <c r="S9" s="18"/>
      <c r="T9" s="18"/>
      <c r="U9" s="18">
        <v>20</v>
      </c>
      <c r="V9" s="18">
        <v>353</v>
      </c>
      <c r="W9" s="18">
        <v>1412</v>
      </c>
      <c r="X9" s="18"/>
      <c r="Y9" s="18"/>
      <c r="Z9" s="18" t="s">
        <v>41</v>
      </c>
      <c r="AA9" s="42"/>
    </row>
    <row r="10" ht="103" customHeight="1" spans="1:27">
      <c r="A10" s="18">
        <v>2</v>
      </c>
      <c r="B10" s="18" t="s">
        <v>33</v>
      </c>
      <c r="C10" s="18" t="s">
        <v>42</v>
      </c>
      <c r="D10" s="18" t="s">
        <v>43</v>
      </c>
      <c r="E10" s="18" t="s">
        <v>44</v>
      </c>
      <c r="F10" s="18" t="s">
        <v>38</v>
      </c>
      <c r="G10" s="18" t="s">
        <v>39</v>
      </c>
      <c r="H10" s="19">
        <v>44690</v>
      </c>
      <c r="I10" s="19">
        <v>44904</v>
      </c>
      <c r="J10" s="18" t="s">
        <v>45</v>
      </c>
      <c r="K10" s="18">
        <v>2880</v>
      </c>
      <c r="L10" s="18">
        <v>2880</v>
      </c>
      <c r="M10" s="18">
        <v>2016</v>
      </c>
      <c r="N10" s="18">
        <v>864</v>
      </c>
      <c r="O10" s="18"/>
      <c r="P10" s="18"/>
      <c r="Q10" s="18"/>
      <c r="R10" s="18"/>
      <c r="S10" s="18"/>
      <c r="T10" s="18"/>
      <c r="U10" s="18">
        <v>15</v>
      </c>
      <c r="V10" s="18">
        <v>539</v>
      </c>
      <c r="W10" s="18">
        <v>2024</v>
      </c>
      <c r="X10" s="18"/>
      <c r="Y10" s="18"/>
      <c r="Z10" s="18" t="s">
        <v>46</v>
      </c>
      <c r="AA10" s="42"/>
    </row>
    <row r="11" ht="79" customHeight="1" spans="1:27">
      <c r="A11" s="18">
        <v>3</v>
      </c>
      <c r="B11" s="18" t="s">
        <v>33</v>
      </c>
      <c r="C11" s="18" t="s">
        <v>47</v>
      </c>
      <c r="D11" s="18" t="s">
        <v>48</v>
      </c>
      <c r="E11" s="18" t="s">
        <v>49</v>
      </c>
      <c r="F11" s="18" t="s">
        <v>38</v>
      </c>
      <c r="G11" s="18" t="s">
        <v>39</v>
      </c>
      <c r="H11" s="19">
        <v>44690</v>
      </c>
      <c r="I11" s="19">
        <v>44904</v>
      </c>
      <c r="J11" s="18" t="s">
        <v>50</v>
      </c>
      <c r="K11" s="18">
        <v>2700</v>
      </c>
      <c r="L11" s="18">
        <v>2700</v>
      </c>
      <c r="M11" s="18">
        <v>1890</v>
      </c>
      <c r="N11" s="18">
        <v>810</v>
      </c>
      <c r="O11" s="18"/>
      <c r="P11" s="18"/>
      <c r="Q11" s="18"/>
      <c r="R11" s="18"/>
      <c r="S11" s="18"/>
      <c r="T11" s="18"/>
      <c r="U11" s="18">
        <v>12</v>
      </c>
      <c r="V11" s="18">
        <v>115</v>
      </c>
      <c r="W11" s="18">
        <v>539</v>
      </c>
      <c r="X11" s="18">
        <v>70</v>
      </c>
      <c r="Y11" s="18">
        <v>242</v>
      </c>
      <c r="Z11" s="18" t="s">
        <v>46</v>
      </c>
      <c r="AA11" s="42"/>
    </row>
    <row r="12" ht="79" customHeight="1" spans="1:27">
      <c r="A12" s="18">
        <v>4</v>
      </c>
      <c r="B12" s="18" t="s">
        <v>33</v>
      </c>
      <c r="C12" s="18" t="s">
        <v>51</v>
      </c>
      <c r="D12" s="18" t="s">
        <v>33</v>
      </c>
      <c r="E12" s="18" t="s">
        <v>52</v>
      </c>
      <c r="F12" s="18" t="s">
        <v>38</v>
      </c>
      <c r="G12" s="18" t="s">
        <v>39</v>
      </c>
      <c r="H12" s="19">
        <v>44690</v>
      </c>
      <c r="I12" s="19">
        <v>44904</v>
      </c>
      <c r="J12" s="18" t="s">
        <v>53</v>
      </c>
      <c r="K12" s="18">
        <v>1000</v>
      </c>
      <c r="L12" s="18">
        <v>1000</v>
      </c>
      <c r="M12" s="18">
        <v>700</v>
      </c>
      <c r="N12" s="18"/>
      <c r="O12" s="18"/>
      <c r="P12" s="18">
        <v>300</v>
      </c>
      <c r="Q12" s="18"/>
      <c r="R12" s="18"/>
      <c r="S12" s="18"/>
      <c r="T12" s="18"/>
      <c r="U12" s="18">
        <v>12</v>
      </c>
      <c r="V12" s="18"/>
      <c r="W12" s="18"/>
      <c r="X12" s="18"/>
      <c r="Y12" s="18"/>
      <c r="Z12" s="18"/>
      <c r="AA12" s="42"/>
    </row>
    <row r="13" ht="90" customHeight="1" spans="1:27">
      <c r="A13" s="18">
        <v>5</v>
      </c>
      <c r="B13" s="18" t="s">
        <v>33</v>
      </c>
      <c r="C13" s="18" t="s">
        <v>54</v>
      </c>
      <c r="D13" s="18" t="s">
        <v>55</v>
      </c>
      <c r="E13" s="18" t="s">
        <v>56</v>
      </c>
      <c r="F13" s="18" t="s">
        <v>38</v>
      </c>
      <c r="G13" s="18" t="s">
        <v>39</v>
      </c>
      <c r="H13" s="19">
        <v>44690</v>
      </c>
      <c r="I13" s="19">
        <v>44904</v>
      </c>
      <c r="J13" s="18" t="s">
        <v>53</v>
      </c>
      <c r="K13" s="18">
        <v>1500</v>
      </c>
      <c r="L13" s="18">
        <v>1500</v>
      </c>
      <c r="M13" s="18">
        <v>1050</v>
      </c>
      <c r="N13" s="18"/>
      <c r="O13" s="18"/>
      <c r="P13" s="18">
        <v>450</v>
      </c>
      <c r="Q13" s="18"/>
      <c r="R13" s="18"/>
      <c r="S13" s="18"/>
      <c r="T13" s="18"/>
      <c r="U13" s="18">
        <v>7</v>
      </c>
      <c r="V13" s="18">
        <v>434</v>
      </c>
      <c r="W13" s="18">
        <v>1712</v>
      </c>
      <c r="X13" s="18">
        <v>77</v>
      </c>
      <c r="Y13" s="18">
        <v>309</v>
      </c>
      <c r="Z13" s="18"/>
      <c r="AA13" s="42"/>
    </row>
    <row r="14" ht="79" customHeight="1" spans="1:27">
      <c r="A14" s="18">
        <v>6</v>
      </c>
      <c r="B14" s="20" t="s">
        <v>33</v>
      </c>
      <c r="C14" s="18" t="s">
        <v>57</v>
      </c>
      <c r="D14" s="18" t="s">
        <v>58</v>
      </c>
      <c r="E14" s="18" t="s">
        <v>59</v>
      </c>
      <c r="F14" s="21" t="s">
        <v>38</v>
      </c>
      <c r="G14" s="21" t="s">
        <v>39</v>
      </c>
      <c r="H14" s="18">
        <v>2022.07</v>
      </c>
      <c r="I14" s="30">
        <v>2022.12</v>
      </c>
      <c r="J14" s="18" t="s">
        <v>60</v>
      </c>
      <c r="K14" s="18">
        <v>2600</v>
      </c>
      <c r="L14" s="18">
        <v>2600</v>
      </c>
      <c r="M14" s="18">
        <v>2600</v>
      </c>
      <c r="N14" s="31"/>
      <c r="O14" s="31"/>
      <c r="P14" s="31"/>
      <c r="Q14" s="31"/>
      <c r="R14" s="31"/>
      <c r="S14" s="42"/>
      <c r="T14" s="42"/>
      <c r="U14" s="43">
        <v>30</v>
      </c>
      <c r="V14" s="43">
        <v>76</v>
      </c>
      <c r="W14" s="43">
        <v>299</v>
      </c>
      <c r="X14" s="43">
        <v>19</v>
      </c>
      <c r="Y14" s="43">
        <v>69</v>
      </c>
      <c r="Z14" s="43" t="s">
        <v>41</v>
      </c>
      <c r="AA14" s="42"/>
    </row>
    <row r="15" ht="93" customHeight="1" spans="1:27">
      <c r="A15" s="18">
        <v>7</v>
      </c>
      <c r="B15" s="20" t="s">
        <v>33</v>
      </c>
      <c r="C15" s="18" t="s">
        <v>61</v>
      </c>
      <c r="D15" s="18" t="s">
        <v>62</v>
      </c>
      <c r="E15" s="18" t="s">
        <v>63</v>
      </c>
      <c r="F15" s="21" t="s">
        <v>38</v>
      </c>
      <c r="G15" s="21" t="s">
        <v>39</v>
      </c>
      <c r="H15" s="18">
        <v>2022.08</v>
      </c>
      <c r="I15" s="18">
        <v>2022.12</v>
      </c>
      <c r="J15" s="18" t="s">
        <v>60</v>
      </c>
      <c r="K15" s="18">
        <v>1100</v>
      </c>
      <c r="L15" s="18">
        <v>1100</v>
      </c>
      <c r="M15" s="18">
        <v>1100</v>
      </c>
      <c r="N15" s="18"/>
      <c r="O15" s="31"/>
      <c r="P15" s="31"/>
      <c r="Q15" s="31"/>
      <c r="R15" s="31"/>
      <c r="S15" s="42"/>
      <c r="T15" s="42"/>
      <c r="U15" s="43">
        <v>25</v>
      </c>
      <c r="V15" s="43"/>
      <c r="W15" s="43">
        <v>353</v>
      </c>
      <c r="X15" s="43"/>
      <c r="Y15" s="43"/>
      <c r="Z15" s="43" t="s">
        <v>41</v>
      </c>
      <c r="AA15" s="42"/>
    </row>
    <row r="16" ht="105" customHeight="1" spans="1:27">
      <c r="A16" s="18">
        <v>8</v>
      </c>
      <c r="B16" s="20" t="s">
        <v>33</v>
      </c>
      <c r="C16" s="18" t="s">
        <v>64</v>
      </c>
      <c r="D16" s="18" t="s">
        <v>65</v>
      </c>
      <c r="E16" s="18" t="s">
        <v>66</v>
      </c>
      <c r="F16" s="21" t="s">
        <v>38</v>
      </c>
      <c r="G16" s="21" t="s">
        <v>39</v>
      </c>
      <c r="H16" s="18">
        <v>2022.08</v>
      </c>
      <c r="I16" s="18">
        <v>2022.12</v>
      </c>
      <c r="J16" s="18" t="s">
        <v>67</v>
      </c>
      <c r="K16" s="18">
        <v>1572</v>
      </c>
      <c r="L16" s="18">
        <v>1572</v>
      </c>
      <c r="M16" s="18">
        <v>1572</v>
      </c>
      <c r="N16" s="18"/>
      <c r="O16" s="31"/>
      <c r="P16" s="31"/>
      <c r="Q16" s="31"/>
      <c r="R16" s="31"/>
      <c r="S16" s="42"/>
      <c r="T16" s="42"/>
      <c r="U16" s="43">
        <v>18</v>
      </c>
      <c r="V16" s="43">
        <v>111</v>
      </c>
      <c r="W16" s="43">
        <v>448</v>
      </c>
      <c r="X16" s="43"/>
      <c r="Y16" s="43"/>
      <c r="Z16" s="43" t="s">
        <v>68</v>
      </c>
      <c r="AA16" s="42"/>
    </row>
    <row r="17" ht="67" customHeight="1" spans="1:27">
      <c r="A17" s="18">
        <v>9</v>
      </c>
      <c r="B17" s="20" t="s">
        <v>33</v>
      </c>
      <c r="C17" s="18" t="s">
        <v>69</v>
      </c>
      <c r="D17" s="18" t="s">
        <v>70</v>
      </c>
      <c r="E17" s="18" t="s">
        <v>71</v>
      </c>
      <c r="F17" s="21" t="s">
        <v>72</v>
      </c>
      <c r="G17" s="21" t="s">
        <v>73</v>
      </c>
      <c r="H17" s="18">
        <v>2022.11</v>
      </c>
      <c r="I17" s="18">
        <v>2023.5</v>
      </c>
      <c r="J17" s="18" t="s">
        <v>74</v>
      </c>
      <c r="K17" s="18">
        <f t="shared" ref="K17:K19" si="4">SUM(M17:P17)</f>
        <v>100</v>
      </c>
      <c r="L17" s="18">
        <f t="shared" ref="L17:L19" si="5">SUM(M17:Q17)</f>
        <v>100</v>
      </c>
      <c r="M17" s="18"/>
      <c r="N17" s="18"/>
      <c r="O17" s="31">
        <v>100</v>
      </c>
      <c r="P17" s="31"/>
      <c r="Q17" s="31"/>
      <c r="R17" s="31"/>
      <c r="S17" s="42"/>
      <c r="T17" s="42"/>
      <c r="U17" s="44">
        <v>4</v>
      </c>
      <c r="V17" s="44">
        <v>43</v>
      </c>
      <c r="W17" s="44">
        <v>287</v>
      </c>
      <c r="X17" s="44"/>
      <c r="Y17" s="44"/>
      <c r="Z17" s="44" t="s">
        <v>68</v>
      </c>
      <c r="AA17" s="42"/>
    </row>
    <row r="18" ht="75" customHeight="1" spans="1:27">
      <c r="A18" s="22">
        <v>10</v>
      </c>
      <c r="B18" s="20" t="s">
        <v>33</v>
      </c>
      <c r="C18" s="22" t="s">
        <v>75</v>
      </c>
      <c r="D18" s="22" t="s">
        <v>76</v>
      </c>
      <c r="E18" s="22" t="s">
        <v>77</v>
      </c>
      <c r="F18" s="21" t="s">
        <v>38</v>
      </c>
      <c r="G18" s="21" t="s">
        <v>39</v>
      </c>
      <c r="H18" s="23" t="s">
        <v>78</v>
      </c>
      <c r="I18" s="22">
        <v>2023.5</v>
      </c>
      <c r="J18" s="18" t="s">
        <v>74</v>
      </c>
      <c r="K18" s="22">
        <f t="shared" si="4"/>
        <v>290</v>
      </c>
      <c r="L18" s="22">
        <f t="shared" si="5"/>
        <v>290</v>
      </c>
      <c r="M18" s="22"/>
      <c r="N18" s="22"/>
      <c r="O18" s="32">
        <v>290</v>
      </c>
      <c r="P18" s="32"/>
      <c r="Q18" s="32"/>
      <c r="R18" s="32"/>
      <c r="S18" s="45"/>
      <c r="T18" s="45"/>
      <c r="U18" s="46">
        <v>6</v>
      </c>
      <c r="V18" s="46">
        <v>89</v>
      </c>
      <c r="W18" s="46">
        <v>317</v>
      </c>
      <c r="X18" s="46">
        <v>12</v>
      </c>
      <c r="Y18" s="46">
        <v>43</v>
      </c>
      <c r="Z18" s="46" t="s">
        <v>68</v>
      </c>
      <c r="AA18" s="45"/>
    </row>
    <row r="19" ht="64" customHeight="1" spans="1:27">
      <c r="A19" s="18">
        <v>11</v>
      </c>
      <c r="B19" s="20" t="s">
        <v>33</v>
      </c>
      <c r="C19" s="18" t="s">
        <v>79</v>
      </c>
      <c r="D19" s="18" t="s">
        <v>33</v>
      </c>
      <c r="E19" s="18" t="s">
        <v>80</v>
      </c>
      <c r="F19" s="21" t="s">
        <v>72</v>
      </c>
      <c r="G19" s="21" t="s">
        <v>73</v>
      </c>
      <c r="H19" s="18">
        <v>2022.11</v>
      </c>
      <c r="I19" s="18">
        <v>2023.5</v>
      </c>
      <c r="J19" s="18" t="s">
        <v>74</v>
      </c>
      <c r="K19" s="18">
        <f t="shared" si="4"/>
        <v>29</v>
      </c>
      <c r="L19" s="18">
        <f t="shared" si="5"/>
        <v>29</v>
      </c>
      <c r="M19" s="18"/>
      <c r="N19" s="18"/>
      <c r="O19" s="31">
        <v>29</v>
      </c>
      <c r="P19" s="31"/>
      <c r="Q19" s="31"/>
      <c r="R19" s="31"/>
      <c r="S19" s="42"/>
      <c r="T19" s="42"/>
      <c r="U19" s="44">
        <v>7</v>
      </c>
      <c r="V19" s="44"/>
      <c r="W19" s="44"/>
      <c r="X19" s="44">
        <v>954</v>
      </c>
      <c r="Y19" s="44">
        <v>3662</v>
      </c>
      <c r="Z19" s="44"/>
      <c r="AA19" s="42"/>
    </row>
    <row r="20" ht="64" customHeight="1" spans="1:27">
      <c r="A20" s="13" t="s">
        <v>81</v>
      </c>
      <c r="B20" s="14"/>
      <c r="C20" s="14"/>
      <c r="D20" s="15"/>
      <c r="E20" s="16">
        <v>1</v>
      </c>
      <c r="F20" s="17"/>
      <c r="G20" s="17"/>
      <c r="H20" s="17"/>
      <c r="I20" s="17"/>
      <c r="J20" s="17"/>
      <c r="K20" s="28">
        <v>1000</v>
      </c>
      <c r="L20" s="28">
        <v>1000</v>
      </c>
      <c r="M20" s="28">
        <v>800</v>
      </c>
      <c r="N20" s="28">
        <v>200</v>
      </c>
      <c r="O20" s="28"/>
      <c r="P20" s="28"/>
      <c r="Q20" s="28"/>
      <c r="R20" s="28"/>
      <c r="S20" s="28"/>
      <c r="T20" s="28"/>
      <c r="U20" s="28">
        <v>5</v>
      </c>
      <c r="V20" s="28">
        <v>31</v>
      </c>
      <c r="W20" s="28">
        <v>181</v>
      </c>
      <c r="X20" s="28">
        <v>12</v>
      </c>
      <c r="Y20" s="28">
        <v>73</v>
      </c>
      <c r="Z20" s="17"/>
      <c r="AA20" s="52"/>
    </row>
    <row r="21" ht="67" customHeight="1" spans="1:27">
      <c r="A21" s="18">
        <v>1</v>
      </c>
      <c r="B21" s="18" t="s">
        <v>33</v>
      </c>
      <c r="C21" s="18" t="s">
        <v>82</v>
      </c>
      <c r="D21" s="18" t="s">
        <v>83</v>
      </c>
      <c r="E21" s="18" t="s">
        <v>84</v>
      </c>
      <c r="F21" s="18" t="s">
        <v>38</v>
      </c>
      <c r="G21" s="18" t="s">
        <v>39</v>
      </c>
      <c r="H21" s="19">
        <v>44629</v>
      </c>
      <c r="I21" s="19">
        <v>44904</v>
      </c>
      <c r="J21" s="18" t="s">
        <v>85</v>
      </c>
      <c r="K21" s="18">
        <v>1000</v>
      </c>
      <c r="L21" s="18">
        <v>1000</v>
      </c>
      <c r="M21" s="18">
        <v>800</v>
      </c>
      <c r="N21" s="18">
        <v>200</v>
      </c>
      <c r="O21" s="18"/>
      <c r="P21" s="18"/>
      <c r="Q21" s="18"/>
      <c r="R21" s="18"/>
      <c r="S21" s="18"/>
      <c r="T21" s="18"/>
      <c r="U21" s="18">
        <v>5</v>
      </c>
      <c r="V21" s="18">
        <v>31</v>
      </c>
      <c r="W21" s="18">
        <v>181</v>
      </c>
      <c r="X21" s="18">
        <v>12</v>
      </c>
      <c r="Y21" s="18">
        <v>73</v>
      </c>
      <c r="Z21" s="18" t="s">
        <v>68</v>
      </c>
      <c r="AA21" s="42"/>
    </row>
    <row r="22" ht="51" customHeight="1" spans="1:27">
      <c r="A22" s="13" t="s">
        <v>86</v>
      </c>
      <c r="B22" s="14"/>
      <c r="C22" s="14"/>
      <c r="D22" s="15"/>
      <c r="E22" s="16">
        <v>1</v>
      </c>
      <c r="F22" s="17"/>
      <c r="G22" s="17"/>
      <c r="H22" s="17"/>
      <c r="I22" s="17"/>
      <c r="J22" s="17"/>
      <c r="K22" s="28">
        <f t="shared" ref="K22:T22" si="6">SUM(K23:K23)</f>
        <v>487</v>
      </c>
      <c r="L22" s="28">
        <f t="shared" si="6"/>
        <v>487</v>
      </c>
      <c r="M22" s="28">
        <f t="shared" si="6"/>
        <v>0</v>
      </c>
      <c r="N22" s="28">
        <f t="shared" si="6"/>
        <v>0</v>
      </c>
      <c r="O22" s="28">
        <f t="shared" si="6"/>
        <v>487</v>
      </c>
      <c r="P22" s="28">
        <f t="shared" si="6"/>
        <v>0</v>
      </c>
      <c r="Q22" s="28">
        <f t="shared" si="6"/>
        <v>0</v>
      </c>
      <c r="R22" s="28">
        <f t="shared" si="6"/>
        <v>0</v>
      </c>
      <c r="S22" s="28">
        <f t="shared" si="6"/>
        <v>0</v>
      </c>
      <c r="T22" s="28">
        <f t="shared" si="6"/>
        <v>0</v>
      </c>
      <c r="U22" s="28"/>
      <c r="V22" s="28"/>
      <c r="W22" s="28"/>
      <c r="X22" s="28"/>
      <c r="Y22" s="28"/>
      <c r="Z22" s="17"/>
      <c r="AA22" s="52"/>
    </row>
    <row r="23" ht="99.75" spans="1:27">
      <c r="A23" s="18">
        <v>1</v>
      </c>
      <c r="B23" s="18" t="s">
        <v>33</v>
      </c>
      <c r="C23" s="24" t="s">
        <v>87</v>
      </c>
      <c r="D23" s="24" t="s">
        <v>88</v>
      </c>
      <c r="E23" s="24" t="s">
        <v>89</v>
      </c>
      <c r="F23" s="18" t="s">
        <v>38</v>
      </c>
      <c r="G23" s="18" t="s">
        <v>39</v>
      </c>
      <c r="H23" s="19">
        <v>44866</v>
      </c>
      <c r="I23" s="19">
        <v>45047</v>
      </c>
      <c r="J23" s="18" t="s">
        <v>90</v>
      </c>
      <c r="K23" s="18">
        <v>487</v>
      </c>
      <c r="L23" s="18">
        <v>487</v>
      </c>
      <c r="M23" s="18"/>
      <c r="N23" s="18"/>
      <c r="O23" s="24">
        <v>487</v>
      </c>
      <c r="P23" s="18"/>
      <c r="Q23" s="18"/>
      <c r="R23" s="18"/>
      <c r="S23" s="18"/>
      <c r="T23" s="18"/>
      <c r="U23" s="18"/>
      <c r="V23" s="18">
        <v>57</v>
      </c>
      <c r="W23" s="18">
        <v>230</v>
      </c>
      <c r="X23" s="18">
        <v>1</v>
      </c>
      <c r="Y23" s="18">
        <v>2</v>
      </c>
      <c r="Z23" s="18"/>
      <c r="AA23" s="42"/>
    </row>
    <row r="24" ht="57" customHeight="1" spans="1:27">
      <c r="A24" s="13" t="s">
        <v>91</v>
      </c>
      <c r="B24" s="14"/>
      <c r="C24" s="14"/>
      <c r="D24" s="15"/>
      <c r="E24" s="16">
        <v>2</v>
      </c>
      <c r="F24" s="17"/>
      <c r="G24" s="17"/>
      <c r="H24" s="17"/>
      <c r="I24" s="17"/>
      <c r="J24" s="17"/>
      <c r="K24" s="28">
        <v>5700</v>
      </c>
      <c r="L24" s="28">
        <v>5700</v>
      </c>
      <c r="M24" s="28">
        <v>4182.74</v>
      </c>
      <c r="N24" s="28">
        <v>1167.74</v>
      </c>
      <c r="O24" s="28"/>
      <c r="P24" s="28">
        <v>349.52</v>
      </c>
      <c r="Q24" s="28"/>
      <c r="R24" s="28"/>
      <c r="S24" s="28"/>
      <c r="T24" s="28"/>
      <c r="U24" s="28">
        <v>12</v>
      </c>
      <c r="V24" s="28">
        <v>192</v>
      </c>
      <c r="W24" s="28">
        <v>866</v>
      </c>
      <c r="X24" s="28">
        <v>16</v>
      </c>
      <c r="Y24" s="28">
        <v>59</v>
      </c>
      <c r="Z24" s="17"/>
      <c r="AA24" s="52"/>
    </row>
    <row r="25" ht="90" customHeight="1" spans="1:27">
      <c r="A25" s="18">
        <v>1</v>
      </c>
      <c r="B25" s="18" t="s">
        <v>33</v>
      </c>
      <c r="C25" s="18" t="s">
        <v>92</v>
      </c>
      <c r="D25" s="18" t="s">
        <v>93</v>
      </c>
      <c r="E25" s="18" t="s">
        <v>94</v>
      </c>
      <c r="F25" s="18" t="s">
        <v>38</v>
      </c>
      <c r="G25" s="18" t="s">
        <v>39</v>
      </c>
      <c r="H25" s="19">
        <v>44629</v>
      </c>
      <c r="I25" s="19">
        <v>44904</v>
      </c>
      <c r="J25" s="18" t="s">
        <v>85</v>
      </c>
      <c r="K25" s="18">
        <v>3000</v>
      </c>
      <c r="L25" s="18">
        <v>3000</v>
      </c>
      <c r="M25" s="18">
        <v>2110</v>
      </c>
      <c r="N25" s="18">
        <v>890</v>
      </c>
      <c r="O25" s="18"/>
      <c r="P25" s="18"/>
      <c r="Q25" s="18"/>
      <c r="R25" s="18"/>
      <c r="S25" s="18"/>
      <c r="T25" s="18"/>
      <c r="U25" s="18">
        <v>7</v>
      </c>
      <c r="V25" s="18">
        <v>104</v>
      </c>
      <c r="W25" s="18">
        <v>447</v>
      </c>
      <c r="X25" s="18">
        <v>9</v>
      </c>
      <c r="Y25" s="18">
        <v>38</v>
      </c>
      <c r="Z25" s="18"/>
      <c r="AA25" s="42"/>
    </row>
    <row r="26" ht="79" customHeight="1" spans="1:27">
      <c r="A26" s="18">
        <v>2</v>
      </c>
      <c r="B26" s="18" t="s">
        <v>33</v>
      </c>
      <c r="C26" s="18" t="s">
        <v>95</v>
      </c>
      <c r="D26" s="18" t="s">
        <v>96</v>
      </c>
      <c r="E26" s="18" t="s">
        <v>97</v>
      </c>
      <c r="F26" s="18" t="s">
        <v>38</v>
      </c>
      <c r="G26" s="18" t="s">
        <v>39</v>
      </c>
      <c r="H26" s="19">
        <v>44629</v>
      </c>
      <c r="I26" s="19">
        <v>44904</v>
      </c>
      <c r="J26" s="18" t="s">
        <v>98</v>
      </c>
      <c r="K26" s="18">
        <v>2700</v>
      </c>
      <c r="L26" s="18">
        <v>2700</v>
      </c>
      <c r="M26" s="18">
        <v>2072.74</v>
      </c>
      <c r="N26" s="18">
        <v>277.74</v>
      </c>
      <c r="O26" s="18"/>
      <c r="P26" s="18">
        <v>349.52</v>
      </c>
      <c r="Q26" s="18"/>
      <c r="R26" s="18"/>
      <c r="S26" s="18"/>
      <c r="T26" s="18"/>
      <c r="U26" s="18">
        <v>5</v>
      </c>
      <c r="V26" s="18">
        <v>88</v>
      </c>
      <c r="W26" s="18">
        <v>419</v>
      </c>
      <c r="X26" s="18">
        <v>7</v>
      </c>
      <c r="Y26" s="18">
        <v>21</v>
      </c>
      <c r="Z26" s="18" t="s">
        <v>68</v>
      </c>
      <c r="AA26" s="42"/>
    </row>
    <row r="27" ht="49" customHeight="1" spans="1:27">
      <c r="A27" s="13" t="s">
        <v>99</v>
      </c>
      <c r="B27" s="14"/>
      <c r="C27" s="14"/>
      <c r="D27" s="15"/>
      <c r="E27" s="16">
        <v>1</v>
      </c>
      <c r="F27" s="17"/>
      <c r="G27" s="17"/>
      <c r="H27" s="17"/>
      <c r="I27" s="17"/>
      <c r="J27" s="17"/>
      <c r="K27" s="28">
        <f t="shared" ref="K27:P27" si="7">SUM(K28)</f>
        <v>259.40642</v>
      </c>
      <c r="L27" s="28">
        <f t="shared" si="7"/>
        <v>259.40642</v>
      </c>
      <c r="M27" s="28">
        <f t="shared" si="7"/>
        <v>216.93</v>
      </c>
      <c r="N27" s="28">
        <f t="shared" si="7"/>
        <v>0</v>
      </c>
      <c r="O27" s="28">
        <f t="shared" si="7"/>
        <v>0</v>
      </c>
      <c r="P27" s="28">
        <f t="shared" si="7"/>
        <v>42.47642</v>
      </c>
      <c r="Q27" s="28"/>
      <c r="R27" s="28"/>
      <c r="S27" s="28"/>
      <c r="T27" s="28"/>
      <c r="U27" s="28"/>
      <c r="V27" s="28"/>
      <c r="W27" s="28"/>
      <c r="X27" s="28">
        <v>610</v>
      </c>
      <c r="Y27" s="28">
        <v>2164</v>
      </c>
      <c r="Z27" s="17"/>
      <c r="AA27" s="52"/>
    </row>
    <row r="28" ht="64" customHeight="1" spans="1:27">
      <c r="A28" s="18">
        <v>1</v>
      </c>
      <c r="B28" s="18" t="s">
        <v>33</v>
      </c>
      <c r="C28" s="18" t="s">
        <v>100</v>
      </c>
      <c r="D28" s="18" t="s">
        <v>33</v>
      </c>
      <c r="E28" s="18" t="s">
        <v>101</v>
      </c>
      <c r="F28" s="18" t="s">
        <v>38</v>
      </c>
      <c r="G28" s="18" t="s">
        <v>39</v>
      </c>
      <c r="H28" s="19">
        <v>44721</v>
      </c>
      <c r="I28" s="19">
        <v>44904</v>
      </c>
      <c r="J28" s="18" t="s">
        <v>53</v>
      </c>
      <c r="K28" s="29">
        <v>259.40642</v>
      </c>
      <c r="L28" s="29">
        <v>259.40642</v>
      </c>
      <c r="M28" s="29">
        <v>216.93</v>
      </c>
      <c r="N28" s="29"/>
      <c r="O28" s="29"/>
      <c r="P28" s="29">
        <v>42.47642</v>
      </c>
      <c r="Q28" s="18"/>
      <c r="R28" s="18"/>
      <c r="S28" s="18"/>
      <c r="T28" s="18"/>
      <c r="U28" s="18"/>
      <c r="V28" s="18"/>
      <c r="W28" s="18"/>
      <c r="X28" s="18">
        <v>610</v>
      </c>
      <c r="Y28" s="18">
        <v>2164</v>
      </c>
      <c r="Z28" s="18"/>
      <c r="AA28" s="42"/>
    </row>
    <row r="29" ht="48" customHeight="1" spans="1:27">
      <c r="A29" s="13" t="s">
        <v>102</v>
      </c>
      <c r="B29" s="14"/>
      <c r="C29" s="14"/>
      <c r="D29" s="15"/>
      <c r="E29" s="16">
        <v>1</v>
      </c>
      <c r="F29" s="17"/>
      <c r="G29" s="17"/>
      <c r="H29" s="17"/>
      <c r="I29" s="17"/>
      <c r="J29" s="17"/>
      <c r="K29" s="28">
        <v>321.5</v>
      </c>
      <c r="L29" s="28">
        <v>321.5</v>
      </c>
      <c r="M29" s="28">
        <v>321.5</v>
      </c>
      <c r="N29" s="28"/>
      <c r="O29" s="28"/>
      <c r="P29" s="28"/>
      <c r="Q29" s="28"/>
      <c r="R29" s="28"/>
      <c r="S29" s="28"/>
      <c r="T29" s="28"/>
      <c r="U29" s="28">
        <v>321.5</v>
      </c>
      <c r="V29" s="28"/>
      <c r="W29" s="28">
        <v>1700</v>
      </c>
      <c r="X29" s="28"/>
      <c r="Y29" s="28"/>
      <c r="Z29" s="17"/>
      <c r="AA29" s="52"/>
    </row>
    <row r="30" ht="84" customHeight="1" spans="1:27">
      <c r="A30" s="18">
        <v>1</v>
      </c>
      <c r="B30" s="18" t="s">
        <v>33</v>
      </c>
      <c r="C30" s="18" t="s">
        <v>103</v>
      </c>
      <c r="D30" s="18" t="s">
        <v>33</v>
      </c>
      <c r="E30" s="18" t="s">
        <v>104</v>
      </c>
      <c r="F30" s="18" t="s">
        <v>105</v>
      </c>
      <c r="G30" s="18" t="s">
        <v>106</v>
      </c>
      <c r="H30" s="19">
        <v>44721</v>
      </c>
      <c r="I30" s="19">
        <v>44904</v>
      </c>
      <c r="J30" s="18" t="s">
        <v>107</v>
      </c>
      <c r="K30" s="18">
        <v>321.5</v>
      </c>
      <c r="L30" s="18">
        <v>321.5</v>
      </c>
      <c r="M30" s="18">
        <v>321.5</v>
      </c>
      <c r="N30" s="18"/>
      <c r="O30" s="18"/>
      <c r="P30" s="18"/>
      <c r="Q30" s="18"/>
      <c r="R30" s="18"/>
      <c r="S30" s="18"/>
      <c r="T30" s="18"/>
      <c r="U30" s="18">
        <v>321.5</v>
      </c>
      <c r="V30" s="18"/>
      <c r="W30" s="18">
        <v>1700</v>
      </c>
      <c r="X30" s="18"/>
      <c r="Y30" s="18"/>
      <c r="Z30" s="18"/>
      <c r="AA30" s="42"/>
    </row>
    <row r="31" ht="45" customHeight="1" spans="1:27">
      <c r="A31" s="13" t="s">
        <v>108</v>
      </c>
      <c r="B31" s="14"/>
      <c r="C31" s="14"/>
      <c r="D31" s="15"/>
      <c r="E31" s="16">
        <v>2</v>
      </c>
      <c r="F31" s="17"/>
      <c r="G31" s="17"/>
      <c r="H31" s="17"/>
      <c r="I31" s="17"/>
      <c r="J31" s="17"/>
      <c r="K31" s="28">
        <f t="shared" ref="K31:T31" si="8">SUM(K32:K33)</f>
        <v>170</v>
      </c>
      <c r="L31" s="28">
        <f t="shared" si="8"/>
        <v>170</v>
      </c>
      <c r="M31" s="28">
        <f t="shared" si="8"/>
        <v>35</v>
      </c>
      <c r="N31" s="28">
        <f t="shared" si="8"/>
        <v>0</v>
      </c>
      <c r="O31" s="28">
        <f t="shared" si="8"/>
        <v>120</v>
      </c>
      <c r="P31" s="28">
        <f t="shared" si="8"/>
        <v>15</v>
      </c>
      <c r="Q31" s="28">
        <f t="shared" si="8"/>
        <v>0</v>
      </c>
      <c r="R31" s="28">
        <f t="shared" si="8"/>
        <v>0</v>
      </c>
      <c r="S31" s="28">
        <f t="shared" si="8"/>
        <v>0</v>
      </c>
      <c r="T31" s="28">
        <f t="shared" si="8"/>
        <v>0</v>
      </c>
      <c r="U31" s="28"/>
      <c r="V31" s="28"/>
      <c r="W31" s="28"/>
      <c r="X31" s="28"/>
      <c r="Y31" s="28"/>
      <c r="Z31" s="17"/>
      <c r="AA31" s="52"/>
    </row>
    <row r="32" ht="54" customHeight="1" spans="1:27">
      <c r="A32" s="18">
        <v>1</v>
      </c>
      <c r="B32" s="18" t="s">
        <v>33</v>
      </c>
      <c r="C32" s="18" t="s">
        <v>109</v>
      </c>
      <c r="D32" s="18" t="s">
        <v>33</v>
      </c>
      <c r="E32" s="18" t="s">
        <v>110</v>
      </c>
      <c r="F32" s="18" t="s">
        <v>38</v>
      </c>
      <c r="G32" s="18" t="s">
        <v>39</v>
      </c>
      <c r="H32" s="19">
        <v>44690</v>
      </c>
      <c r="I32" s="19">
        <v>44904</v>
      </c>
      <c r="J32" s="18" t="s">
        <v>53</v>
      </c>
      <c r="K32" s="18">
        <v>50</v>
      </c>
      <c r="L32" s="18">
        <v>50</v>
      </c>
      <c r="M32" s="18">
        <v>35</v>
      </c>
      <c r="N32" s="18"/>
      <c r="O32" s="18"/>
      <c r="P32" s="18">
        <v>15</v>
      </c>
      <c r="Q32" s="18"/>
      <c r="R32" s="18"/>
      <c r="S32" s="18"/>
      <c r="T32" s="18"/>
      <c r="U32" s="18"/>
      <c r="V32" s="18"/>
      <c r="W32" s="18">
        <v>500</v>
      </c>
      <c r="X32" s="18"/>
      <c r="Y32" s="18"/>
      <c r="Z32" s="18"/>
      <c r="AA32" s="42"/>
    </row>
    <row r="33" ht="57" customHeight="1" spans="1:27">
      <c r="A33" s="18">
        <v>2</v>
      </c>
      <c r="B33" s="18" t="s">
        <v>33</v>
      </c>
      <c r="C33" s="18" t="s">
        <v>111</v>
      </c>
      <c r="D33" s="18" t="s">
        <v>33</v>
      </c>
      <c r="E33" s="18" t="s">
        <v>112</v>
      </c>
      <c r="F33" s="18" t="s">
        <v>38</v>
      </c>
      <c r="G33" s="18" t="s">
        <v>39</v>
      </c>
      <c r="H33" s="19">
        <v>44866</v>
      </c>
      <c r="I33" s="19">
        <v>45047</v>
      </c>
      <c r="J33" s="18" t="s">
        <v>90</v>
      </c>
      <c r="K33" s="18">
        <f>SUM(M33:P33)</f>
        <v>120</v>
      </c>
      <c r="L33" s="18">
        <f>SUM(M33:P33)</f>
        <v>120</v>
      </c>
      <c r="M33" s="18"/>
      <c r="N33" s="18"/>
      <c r="O33" s="18">
        <v>120</v>
      </c>
      <c r="P33" s="18"/>
      <c r="Q33" s="18"/>
      <c r="R33" s="18"/>
      <c r="S33" s="18"/>
      <c r="T33" s="18"/>
      <c r="U33" s="18">
        <v>4</v>
      </c>
      <c r="V33" s="18">
        <v>4766</v>
      </c>
      <c r="W33" s="18">
        <v>19191</v>
      </c>
      <c r="X33" s="18">
        <v>954</v>
      </c>
      <c r="Y33" s="18">
        <v>3662</v>
      </c>
      <c r="Z33" s="18"/>
      <c r="AA33" s="42"/>
    </row>
  </sheetData>
  <mergeCells count="36">
    <mergeCell ref="A1:C1"/>
    <mergeCell ref="A2:Z2"/>
    <mergeCell ref="A3:E3"/>
    <mergeCell ref="J4:K4"/>
    <mergeCell ref="L4:T4"/>
    <mergeCell ref="U4:Y4"/>
    <mergeCell ref="X5:Y5"/>
    <mergeCell ref="A7:D7"/>
    <mergeCell ref="A8:D8"/>
    <mergeCell ref="A20:D20"/>
    <mergeCell ref="A22:D22"/>
    <mergeCell ref="A24:D24"/>
    <mergeCell ref="A27:D27"/>
    <mergeCell ref="A29:D29"/>
    <mergeCell ref="A31:D31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Z4:Z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jck</dc:creator>
  <cp:lastModifiedBy>Administrator</cp:lastModifiedBy>
  <dcterms:created xsi:type="dcterms:W3CDTF">2022-11-18T08:02:00Z</dcterms:created>
  <dcterms:modified xsi:type="dcterms:W3CDTF">2022-11-18T08:55:15Z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296EA0CD65F340078125045C686C7B8C</vt:lpwstr>
  </property>
  <property fmtid="{D5CDD505-2E9C-101B-9397-08002B2CF9AE}" pid="3" name="KSOProductBuildVer">
    <vt:lpwstr>2052-11.1.0.12763</vt:lpwstr>
  </property>
</Properties>
</file>